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2" i="12" l="1"/>
  <c r="F39" i="1" s="1"/>
  <c r="BA18" i="12"/>
  <c r="BA16" i="12"/>
  <c r="BA12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U21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U22" i="12"/>
  <c r="K23" i="12"/>
  <c r="G24" i="12"/>
  <c r="M24" i="12" s="1"/>
  <c r="M23" i="12" s="1"/>
  <c r="I24" i="12"/>
  <c r="I23" i="12" s="1"/>
  <c r="K24" i="12"/>
  <c r="O24" i="12"/>
  <c r="O23" i="12" s="1"/>
  <c r="Q24" i="12"/>
  <c r="Q23" i="12" s="1"/>
  <c r="U24" i="12"/>
  <c r="U23" i="12" s="1"/>
  <c r="O25" i="12"/>
  <c r="G26" i="12"/>
  <c r="G25" i="12" s="1"/>
  <c r="I52" i="1" s="1"/>
  <c r="I26" i="12"/>
  <c r="I25" i="12" s="1"/>
  <c r="K26" i="12"/>
  <c r="K25" i="12" s="1"/>
  <c r="O26" i="12"/>
  <c r="Q26" i="12"/>
  <c r="Q25" i="12" s="1"/>
  <c r="U26" i="12"/>
  <c r="U25" i="12" s="1"/>
  <c r="O27" i="12"/>
  <c r="G28" i="12"/>
  <c r="G27" i="12" s="1"/>
  <c r="I53" i="1" s="1"/>
  <c r="I28" i="12"/>
  <c r="I27" i="12" s="1"/>
  <c r="K28" i="12"/>
  <c r="K27" i="12" s="1"/>
  <c r="M28" i="12"/>
  <c r="M27" i="12" s="1"/>
  <c r="O28" i="12"/>
  <c r="Q28" i="12"/>
  <c r="Q27" i="12" s="1"/>
  <c r="U28" i="12"/>
  <c r="U27" i="12" s="1"/>
  <c r="U29" i="12"/>
  <c r="G30" i="12"/>
  <c r="M30" i="12" s="1"/>
  <c r="M29" i="12" s="1"/>
  <c r="I30" i="12"/>
  <c r="I29" i="12" s="1"/>
  <c r="K30" i="12"/>
  <c r="K29" i="12" s="1"/>
  <c r="O30" i="12"/>
  <c r="O29" i="12" s="1"/>
  <c r="Q30" i="12"/>
  <c r="Q29" i="12" s="1"/>
  <c r="U30" i="12"/>
  <c r="I20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M26" i="12"/>
  <c r="M25" i="12" s="1"/>
  <c r="U8" i="12"/>
  <c r="G29" i="12"/>
  <c r="I54" i="1" s="1"/>
  <c r="G21" i="12"/>
  <c r="I50" i="1" s="1"/>
  <c r="O8" i="12"/>
  <c r="G8" i="12"/>
  <c r="AD32" i="12"/>
  <c r="G39" i="1" s="1"/>
  <c r="G40" i="1" s="1"/>
  <c r="G25" i="1" s="1"/>
  <c r="G26" i="1" s="1"/>
  <c r="G23" i="12"/>
  <c r="I51" i="1" s="1"/>
  <c r="K8" i="12"/>
  <c r="Q8" i="12"/>
  <c r="I8" i="12"/>
  <c r="M8" i="12"/>
  <c r="G28" i="1" l="1"/>
  <c r="G32" i="12"/>
  <c r="I49" i="1"/>
  <c r="I16" i="1"/>
  <c r="H39" i="1"/>
  <c r="G24" i="1"/>
  <c r="G29" i="1" s="1"/>
  <c r="H40" i="1" l="1"/>
  <c r="I39" i="1"/>
  <c r="I40" i="1" s="1"/>
  <c r="J39" i="1" s="1"/>
  <c r="J40" i="1" s="1"/>
  <c r="I19" i="1"/>
  <c r="I21" i="1" s="1"/>
  <c r="I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<sst xmlns="http://schemas.openxmlformats.org/spreadsheetml/2006/main" count="225" uniqueCount="126">
  <si>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</si>
  <si>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</si>
  <si>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</si>
  <si>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</si>
  <si>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</si>
  <si>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</si>
  <si>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</si>
  <si>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</si>
  <si>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</si>
  <si>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</si>
  <si>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</si>
  <si>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</si>
  <si>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</si>
  <si>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</si>
  <si>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</si>
  <si>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</si>
  <si>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</si>
  <si>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</si>
  <si>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</si>
  <si>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</si>
  <si>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</si>
  <si>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</si>
  <si>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</si>
  <si>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</si>
  <si>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</si>
  <si>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</si>
  <si>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</si>
  <si>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</si>
  <si>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</si>
  <si>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</si>
  <si>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</si>
  <si>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</si>
  <si>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</si>
  <si>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</si>
  <si>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</si>
  <si>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</si>
  <si>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</si>
  <si>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</si>
  <si>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</si>
  <si>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</si>
  <si>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</si>
  <si>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</si>
  <si>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</si>
  <si>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</si>
  <si>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arch. Miroslav Dvořák</t>
  </si>
  <si>
    <t>ZTV sídliště RD Chotěbudická, Budíškovice,    0. Souhrnný</t>
  </si>
  <si>
    <t>Obec Budíškovice</t>
  </si>
  <si>
    <t>Rozpočet</t>
  </si>
  <si>
    <t>Celkem za stavbu</t>
  </si>
  <si>
    <t>CZK</t>
  </si>
  <si>
    <t xml:space="preserve">Popis rozpočtu:  - </t>
  </si>
  <si>
    <t>Do tohoto souhrnného rozpočtu přenést dílčí rozpočty jednotlivých objektů (bez DPH). Vedlejší náklady vyčíslit pro celou stavbu (za všechny objekty)</t>
  </si>
  <si>
    <t>Rekapitulace dílů</t>
  </si>
  <si>
    <t>Typ dílu</t>
  </si>
  <si>
    <t>VN</t>
  </si>
  <si>
    <t xml:space="preserve">SO 101 </t>
  </si>
  <si>
    <t>Komunikace</t>
  </si>
  <si>
    <t>SO 301</t>
  </si>
  <si>
    <t>Kanalizace</t>
  </si>
  <si>
    <t>SO 302</t>
  </si>
  <si>
    <t>Vodovod</t>
  </si>
  <si>
    <t>SO 401</t>
  </si>
  <si>
    <t>Veřejné osvětlení</t>
  </si>
  <si>
    <t>SO 501</t>
  </si>
  <si>
    <t>Plynovod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</si>
  <si>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</si>
  <si>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</si>
  <si>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</si>
  <si>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</si>
  <si>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</si>
  <si>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</si>
  <si>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</si>
  <si>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</si>
  <si>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</si>
  <si>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</si>
  <si>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</si>
  <si>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</si>
  <si>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</si>
  <si>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</si>
  <si>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</si>
  <si>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</si>
  <si>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</si>
  <si>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</si>
  <si>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</si>
  <si>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</si>
  <si>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</si>
  <si>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</si>
  <si>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</si>
  <si>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</si>
  <si>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</si>
  <si>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</si>
  <si>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</si>
  <si>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</si>
  <si>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005121020R</t>
  </si>
  <si>
    <t xml:space="preserve">Provoz zařízení staveniště </t>
  </si>
  <si>
    <t>Soubor</t>
  </si>
  <si>
    <t>POL1_0</t>
  </si>
  <si>
    <t>005231010R</t>
  </si>
  <si>
    <t>Revize</t>
  </si>
  <si>
    <t>005241020R</t>
  </si>
  <si>
    <t xml:space="preserve">Geodetické zaměření skutečného provedení  </t>
  </si>
  <si>
    <t>Pro vložení stavby do katastru</t>
  </si>
  <si>
    <t>POP</t>
  </si>
  <si>
    <t>005111021R</t>
  </si>
  <si>
    <t>Vytyčení inženýrských sítí</t>
  </si>
  <si>
    <t>005111020R</t>
  </si>
  <si>
    <t>Vytyčení stavby</t>
  </si>
  <si>
    <t>005211030R</t>
  </si>
  <si>
    <t xml:space="preserve">Dočasná dopravní opatření </t>
  </si>
  <si>
    <t>Dopravní opatření při provádění prací v sousedství stávající silnice, případně na ní. Napojení sídliště vozovkou, chodník, protlaky, inženýrské sítě v souběhu</t>
  </si>
  <si>
    <t>005241010R</t>
  </si>
  <si>
    <t xml:space="preserve">Dokumentace skutečného provedení </t>
  </si>
  <si>
    <t>Geodetické zaměření podzemních inženýrských sítí</t>
  </si>
  <si>
    <t>005124010R</t>
  </si>
  <si>
    <t>Koordinační činnost</t>
  </si>
  <si>
    <t>005211020R</t>
  </si>
  <si>
    <t>Ochrana stávaj. inženýrských sítí na staveništi</t>
  </si>
  <si>
    <t>SO 101</t>
  </si>
  <si>
    <t>Převzato z dílčího rozpočtu</t>
  </si>
  <si>
    <t>objekt</t>
  </si>
  <si>
    <t/>
  </si>
  <si>
    <t>SUM</t>
  </si>
  <si>
    <t>POPUZIV</t>
  </si>
  <si>
    <t>END</t>
  </si>
  <si>
    <t>Souhrnný rozpočet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</si>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</sst>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11" zoomScaleNormal="100" zoomScaleSheetLayoutView="75" workbookViewId="0">
      <selection activeCell="N13" sqref="N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0" t="s">
        <v>124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81" t="s">
        <v>40</v>
      </c>
      <c r="C2" s="82"/>
      <c r="D2" s="215" t="s">
        <v>45</v>
      </c>
      <c r="E2" s="216"/>
      <c r="F2" s="216"/>
      <c r="G2" s="216"/>
      <c r="H2" s="216"/>
      <c r="I2" s="216"/>
      <c r="J2" s="217"/>
      <c r="O2" s="2"/>
    </row>
    <row r="3" spans="1:15" ht="23.25" hidden="1" customHeight="1" x14ac:dyDescent="0.2">
      <c r="A3" s="4"/>
      <c r="B3" s="83" t="s">
        <v>42</v>
      </c>
      <c r="C3" s="84"/>
      <c r="D3" s="243"/>
      <c r="E3" s="244"/>
      <c r="F3" s="244"/>
      <c r="G3" s="244"/>
      <c r="H3" s="244"/>
      <c r="I3" s="244"/>
      <c r="J3" s="245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 t="s">
        <v>125</v>
      </c>
      <c r="E11" s="222"/>
      <c r="F11" s="222"/>
      <c r="G11" s="222"/>
      <c r="H11" s="28" t="s">
        <v>33</v>
      </c>
      <c r="I11" s="94" t="s">
        <v>125</v>
      </c>
      <c r="J11" s="11"/>
    </row>
    <row r="12" spans="1:15" ht="15.75" customHeight="1" x14ac:dyDescent="0.2">
      <c r="A12" s="4"/>
      <c r="B12" s="41"/>
      <c r="C12" s="26"/>
      <c r="D12" s="241" t="s">
        <v>125</v>
      </c>
      <c r="E12" s="241"/>
      <c r="F12" s="241"/>
      <c r="G12" s="24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125</v>
      </c>
      <c r="D13" s="242" t="s">
        <v>125</v>
      </c>
      <c r="E13" s="242"/>
      <c r="F13" s="242"/>
      <c r="G13" s="24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/>
      <c r="F15" s="221"/>
      <c r="G15" s="239"/>
      <c r="H15" s="239"/>
      <c r="I15" s="239" t="s">
        <v>28</v>
      </c>
      <c r="J15" s="240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8"/>
      <c r="F16" s="219"/>
      <c r="G16" s="218"/>
      <c r="H16" s="219"/>
      <c r="I16" s="218">
        <f>SUMIF(F49:F54,A16,I49:I54)+SUMIF(F49:F54,"PSU",I49:I54)</f>
        <v>0</v>
      </c>
      <c r="J16" s="220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8"/>
      <c r="F17" s="219"/>
      <c r="G17" s="218"/>
      <c r="H17" s="219"/>
      <c r="I17" s="218">
        <f>SUMIF(F49:F54,A17,I49:I54)</f>
        <v>0</v>
      </c>
      <c r="J17" s="220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8"/>
      <c r="F18" s="219"/>
      <c r="G18" s="218"/>
      <c r="H18" s="219"/>
      <c r="I18" s="218">
        <f>SUMIF(F49:F54,A18,I49:I54)</f>
        <v>0</v>
      </c>
      <c r="J18" s="220"/>
    </row>
    <row r="19" spans="1:10" ht="23.25" customHeight="1" x14ac:dyDescent="0.2">
      <c r="A19" s="142" t="s">
        <v>54</v>
      </c>
      <c r="B19" s="143" t="s">
        <v>26</v>
      </c>
      <c r="C19" s="58"/>
      <c r="D19" s="59"/>
      <c r="E19" s="218"/>
      <c r="F19" s="219"/>
      <c r="G19" s="218"/>
      <c r="H19" s="219"/>
      <c r="I19" s="218">
        <f>SUMIF(F49:F54,A19,I49:I54)</f>
        <v>0</v>
      </c>
      <c r="J19" s="220"/>
    </row>
    <row r="20" spans="1:10" ht="23.25" customHeight="1" x14ac:dyDescent="0.2">
      <c r="A20" s="142" t="s">
        <v>65</v>
      </c>
      <c r="B20" s="143" t="s">
        <v>27</v>
      </c>
      <c r="C20" s="58"/>
      <c r="D20" s="59"/>
      <c r="E20" s="218"/>
      <c r="F20" s="219"/>
      <c r="G20" s="218"/>
      <c r="H20" s="219"/>
      <c r="I20" s="218">
        <f>SUMIF(F49:F54,A20,I49:I54)</f>
        <v>0</v>
      </c>
      <c r="J20" s="220"/>
    </row>
    <row r="21" spans="1:10" ht="23.25" customHeight="1" x14ac:dyDescent="0.2">
      <c r="A21" s="4"/>
      <c r="B21" s="74" t="s">
        <v>28</v>
      </c>
      <c r="C21" s="75"/>
      <c r="D21" s="7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8">
        <f>ZakladDPHSniVypocet+ZakladDPHZaklVypocet</f>
        <v>0</v>
      </c>
      <c r="H28" s="238"/>
      <c r="I28" s="23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6">
        <f>ZakladDPHSni+DPHSni+ZakladDPHZakl+DPHZakl+Zaokrouhleni</f>
        <v>0</v>
      </c>
      <c r="H29" s="236"/>
      <c r="I29" s="236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44137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47</v>
      </c>
      <c r="C39" s="205" t="s">
        <v>45</v>
      </c>
      <c r="D39" s="206"/>
      <c r="E39" s="206"/>
      <c r="F39" s="108">
        <f>'Rozpočet Pol'!AC32</f>
        <v>0</v>
      </c>
      <c r="G39" s="109">
        <f>'Rozpočet Pol'!AD32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07" t="s">
        <v>48</v>
      </c>
      <c r="C40" s="208"/>
      <c r="D40" s="208"/>
      <c r="E40" s="20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50</v>
      </c>
    </row>
    <row r="43" spans="1:52" ht="25.5" x14ac:dyDescent="0.2">
      <c r="B43" s="210" t="s">
        <v>51</v>
      </c>
      <c r="C43" s="210"/>
      <c r="D43" s="210"/>
      <c r="E43" s="210"/>
      <c r="F43" s="210"/>
      <c r="G43" s="210"/>
      <c r="H43" s="210"/>
      <c r="I43" s="210"/>
      <c r="J43" s="210"/>
      <c r="AZ43" s="120" t="str">
        <f>B43</f>
        <v>Do tohoto souhrnného rozpočtu přenést dílčí rozpočty jednotlivých objektů (bez DPH). Vedlejší náklady vyčíslit pro celou stavbu (za všechny objekty)</v>
      </c>
    </row>
    <row r="46" spans="1:52" ht="15.75" x14ac:dyDescent="0.25">
      <c r="B46" s="121" t="s">
        <v>52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53</v>
      </c>
      <c r="G48" s="130"/>
      <c r="H48" s="130"/>
      <c r="I48" s="211" t="s">
        <v>28</v>
      </c>
      <c r="J48" s="211"/>
    </row>
    <row r="49" spans="1:10" ht="25.5" customHeight="1" x14ac:dyDescent="0.2">
      <c r="A49" s="123"/>
      <c r="B49" s="131" t="s">
        <v>54</v>
      </c>
      <c r="C49" s="213" t="s">
        <v>26</v>
      </c>
      <c r="D49" s="214"/>
      <c r="E49" s="214"/>
      <c r="F49" s="133" t="s">
        <v>54</v>
      </c>
      <c r="G49" s="134"/>
      <c r="H49" s="134"/>
      <c r="I49" s="212">
        <f>'Rozpočet Pol'!G8</f>
        <v>0</v>
      </c>
      <c r="J49" s="212"/>
    </row>
    <row r="50" spans="1:10" ht="25.5" customHeight="1" x14ac:dyDescent="0.2">
      <c r="A50" s="123"/>
      <c r="B50" s="125" t="s">
        <v>55</v>
      </c>
      <c r="C50" s="199" t="s">
        <v>56</v>
      </c>
      <c r="D50" s="200"/>
      <c r="E50" s="200"/>
      <c r="F50" s="135" t="s">
        <v>23</v>
      </c>
      <c r="G50" s="136"/>
      <c r="H50" s="136"/>
      <c r="I50" s="198">
        <f>'Rozpočet Pol'!G21</f>
        <v>0</v>
      </c>
      <c r="J50" s="198"/>
    </row>
    <row r="51" spans="1:10" ht="25.5" customHeight="1" x14ac:dyDescent="0.2">
      <c r="A51" s="123"/>
      <c r="B51" s="125" t="s">
        <v>57</v>
      </c>
      <c r="C51" s="199" t="s">
        <v>58</v>
      </c>
      <c r="D51" s="200"/>
      <c r="E51" s="200"/>
      <c r="F51" s="135" t="s">
        <v>23</v>
      </c>
      <c r="G51" s="136"/>
      <c r="H51" s="136"/>
      <c r="I51" s="198">
        <f>'Rozpočet Pol'!G23</f>
        <v>0</v>
      </c>
      <c r="J51" s="198"/>
    </row>
    <row r="52" spans="1:10" ht="25.5" customHeight="1" x14ac:dyDescent="0.2">
      <c r="A52" s="123"/>
      <c r="B52" s="125" t="s">
        <v>59</v>
      </c>
      <c r="C52" s="199" t="s">
        <v>60</v>
      </c>
      <c r="D52" s="200"/>
      <c r="E52" s="200"/>
      <c r="F52" s="135" t="s">
        <v>23</v>
      </c>
      <c r="G52" s="136"/>
      <c r="H52" s="136"/>
      <c r="I52" s="198">
        <f>'Rozpočet Pol'!G25</f>
        <v>0</v>
      </c>
      <c r="J52" s="198"/>
    </row>
    <row r="53" spans="1:10" ht="25.5" customHeight="1" x14ac:dyDescent="0.2">
      <c r="A53" s="123"/>
      <c r="B53" s="125" t="s">
        <v>61</v>
      </c>
      <c r="C53" s="199" t="s">
        <v>62</v>
      </c>
      <c r="D53" s="200"/>
      <c r="E53" s="200"/>
      <c r="F53" s="135" t="s">
        <v>23</v>
      </c>
      <c r="G53" s="136"/>
      <c r="H53" s="136"/>
      <c r="I53" s="198">
        <f>'Rozpočet Pol'!G27</f>
        <v>0</v>
      </c>
      <c r="J53" s="198"/>
    </row>
    <row r="54" spans="1:10" ht="25.5" customHeight="1" x14ac:dyDescent="0.2">
      <c r="A54" s="123"/>
      <c r="B54" s="132" t="s">
        <v>63</v>
      </c>
      <c r="C54" s="202" t="s">
        <v>64</v>
      </c>
      <c r="D54" s="203"/>
      <c r="E54" s="203"/>
      <c r="F54" s="137" t="s">
        <v>23</v>
      </c>
      <c r="G54" s="138"/>
      <c r="H54" s="138"/>
      <c r="I54" s="201">
        <f>'Rozpočet Pol'!G29</f>
        <v>0</v>
      </c>
      <c r="J54" s="201"/>
    </row>
    <row r="55" spans="1:10" ht="25.5" customHeight="1" x14ac:dyDescent="0.2">
      <c r="A55" s="124"/>
      <c r="B55" s="128" t="s">
        <v>1</v>
      </c>
      <c r="C55" s="128"/>
      <c r="D55" s="129"/>
      <c r="E55" s="129"/>
      <c r="F55" s="139"/>
      <c r="G55" s="140"/>
      <c r="H55" s="140"/>
      <c r="I55" s="204">
        <f>SUM(I49:I54)</f>
        <v>0</v>
      </c>
      <c r="J55" s="204"/>
    </row>
    <row r="56" spans="1:10" x14ac:dyDescent="0.2">
      <c r="F56" s="141"/>
      <c r="G56" s="96"/>
      <c r="H56" s="141"/>
      <c r="I56" s="96"/>
      <c r="J56" s="96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"/>
  <sheetViews>
    <sheetView tabSelected="1" topLeftCell="A9" workbookViewId="0">
      <selection activeCell="F20" sqref="F2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67</v>
      </c>
    </row>
    <row r="2" spans="1:60" ht="24.95" customHeight="1" x14ac:dyDescent="0.2">
      <c r="A2" s="146" t="s">
        <v>66</v>
      </c>
      <c r="B2" s="144"/>
      <c r="C2" s="270" t="s">
        <v>45</v>
      </c>
      <c r="D2" s="271"/>
      <c r="E2" s="271"/>
      <c r="F2" s="271"/>
      <c r="G2" s="272"/>
      <c r="AE2" t="s">
        <v>68</v>
      </c>
    </row>
    <row r="3" spans="1:60" ht="24.95" hidden="1" customHeight="1" x14ac:dyDescent="0.2">
      <c r="A3" s="147" t="s">
        <v>7</v>
      </c>
      <c r="B3" s="145"/>
      <c r="C3" s="273"/>
      <c r="D3" s="274"/>
      <c r="E3" s="274"/>
      <c r="F3" s="274"/>
      <c r="G3" s="275"/>
      <c r="AE3" t="s">
        <v>69</v>
      </c>
    </row>
    <row r="4" spans="1:60" ht="24.95" hidden="1" customHeight="1" x14ac:dyDescent="0.2">
      <c r="A4" s="147" t="s">
        <v>8</v>
      </c>
      <c r="B4" s="145"/>
      <c r="C4" s="273"/>
      <c r="D4" s="274"/>
      <c r="E4" s="274"/>
      <c r="F4" s="274"/>
      <c r="G4" s="275"/>
      <c r="AE4" t="s">
        <v>70</v>
      </c>
    </row>
    <row r="5" spans="1:60" hidden="1" x14ac:dyDescent="0.2">
      <c r="A5" s="148" t="s">
        <v>71</v>
      </c>
      <c r="B5" s="149"/>
      <c r="C5" s="150"/>
      <c r="D5" s="151"/>
      <c r="E5" s="151"/>
      <c r="F5" s="151"/>
      <c r="G5" s="152"/>
      <c r="AE5" t="s">
        <v>72</v>
      </c>
    </row>
    <row r="7" spans="1:60" ht="38.25" x14ac:dyDescent="0.2">
      <c r="A7" s="158" t="s">
        <v>73</v>
      </c>
      <c r="B7" s="159" t="s">
        <v>74</v>
      </c>
      <c r="C7" s="159" t="s">
        <v>75</v>
      </c>
      <c r="D7" s="158" t="s">
        <v>76</v>
      </c>
      <c r="E7" s="158" t="s">
        <v>77</v>
      </c>
      <c r="F7" s="153" t="s">
        <v>78</v>
      </c>
      <c r="G7" s="173" t="s">
        <v>28</v>
      </c>
      <c r="H7" s="174" t="s">
        <v>29</v>
      </c>
      <c r="I7" s="174" t="s">
        <v>79</v>
      </c>
      <c r="J7" s="174" t="s">
        <v>30</v>
      </c>
      <c r="K7" s="174" t="s">
        <v>80</v>
      </c>
      <c r="L7" s="174" t="s">
        <v>81</v>
      </c>
      <c r="M7" s="174" t="s">
        <v>82</v>
      </c>
      <c r="N7" s="174" t="s">
        <v>83</v>
      </c>
      <c r="O7" s="174" t="s">
        <v>84</v>
      </c>
      <c r="P7" s="174" t="s">
        <v>85</v>
      </c>
      <c r="Q7" s="174" t="s">
        <v>86</v>
      </c>
      <c r="R7" s="174" t="s">
        <v>87</v>
      </c>
      <c r="S7" s="174" t="s">
        <v>88</v>
      </c>
      <c r="T7" s="174" t="s">
        <v>89</v>
      </c>
      <c r="U7" s="161" t="s">
        <v>90</v>
      </c>
    </row>
    <row r="8" spans="1:60" x14ac:dyDescent="0.2">
      <c r="A8" s="175" t="s">
        <v>91</v>
      </c>
      <c r="B8" s="176" t="s">
        <v>54</v>
      </c>
      <c r="C8" s="177" t="s">
        <v>26</v>
      </c>
      <c r="D8" s="160"/>
      <c r="E8" s="178"/>
      <c r="F8" s="179"/>
      <c r="G8" s="179">
        <f>SUMIF(AE9:AE20,"&lt;&gt;NOR",G9:G20)</f>
        <v>0</v>
      </c>
      <c r="H8" s="179"/>
      <c r="I8" s="179">
        <f>SUM(I9:I20)</f>
        <v>0</v>
      </c>
      <c r="J8" s="179"/>
      <c r="K8" s="179">
        <f>SUM(K9:K20)</f>
        <v>0</v>
      </c>
      <c r="L8" s="179"/>
      <c r="M8" s="179">
        <f>SUM(M9:M20)</f>
        <v>0</v>
      </c>
      <c r="N8" s="160"/>
      <c r="O8" s="160">
        <f>SUM(O9:O20)</f>
        <v>0</v>
      </c>
      <c r="P8" s="160"/>
      <c r="Q8" s="160">
        <f>SUM(Q9:Q20)</f>
        <v>0</v>
      </c>
      <c r="R8" s="160"/>
      <c r="S8" s="160"/>
      <c r="T8" s="175"/>
      <c r="U8" s="160">
        <f>SUM(U9:U20)</f>
        <v>0</v>
      </c>
      <c r="AE8" t="s">
        <v>92</v>
      </c>
    </row>
    <row r="9" spans="1:60" outlineLevel="1" x14ac:dyDescent="0.2">
      <c r="A9" s="155">
        <v>1</v>
      </c>
      <c r="B9" s="162" t="s">
        <v>93</v>
      </c>
      <c r="C9" s="191" t="s">
        <v>94</v>
      </c>
      <c r="D9" s="164" t="s">
        <v>95</v>
      </c>
      <c r="E9" s="168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0</v>
      </c>
      <c r="U9" s="164">
        <f>ROUND(E9*T9,2)</f>
        <v>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62" t="s">
        <v>97</v>
      </c>
      <c r="C10" s="191" t="s">
        <v>98</v>
      </c>
      <c r="D10" s="164" t="s">
        <v>95</v>
      </c>
      <c r="E10" s="168">
        <v>1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4">
        <v>0</v>
      </c>
      <c r="O10" s="164">
        <f>ROUND(E10*N10,5)</f>
        <v>0</v>
      </c>
      <c r="P10" s="164">
        <v>0</v>
      </c>
      <c r="Q10" s="164">
        <f>ROUND(E10*P10,5)</f>
        <v>0</v>
      </c>
      <c r="R10" s="164"/>
      <c r="S10" s="164"/>
      <c r="T10" s="165">
        <v>0</v>
      </c>
      <c r="U10" s="164">
        <f>ROUND(E10*T10,2)</f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96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3</v>
      </c>
      <c r="B11" s="162" t="s">
        <v>99</v>
      </c>
      <c r="C11" s="191" t="s">
        <v>100</v>
      </c>
      <c r="D11" s="164" t="s">
        <v>95</v>
      </c>
      <c r="E11" s="168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0</v>
      </c>
      <c r="U11" s="164">
        <f>ROUND(E11*T11,2)</f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96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2"/>
      <c r="C12" s="250" t="s">
        <v>101</v>
      </c>
      <c r="D12" s="251"/>
      <c r="E12" s="252"/>
      <c r="F12" s="253"/>
      <c r="G12" s="254"/>
      <c r="H12" s="171"/>
      <c r="I12" s="171"/>
      <c r="J12" s="171"/>
      <c r="K12" s="171"/>
      <c r="L12" s="171"/>
      <c r="M12" s="171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102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7" t="str">
        <f>C12</f>
        <v>Pro vložení stavby do katastru</v>
      </c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4</v>
      </c>
      <c r="B13" s="162" t="s">
        <v>103</v>
      </c>
      <c r="C13" s="191" t="s">
        <v>104</v>
      </c>
      <c r="D13" s="164" t="s">
        <v>95</v>
      </c>
      <c r="E13" s="168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0</v>
      </c>
      <c r="U13" s="164">
        <f>ROUND(E13*T13,2)</f>
        <v>0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96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5</v>
      </c>
      <c r="B14" s="162" t="s">
        <v>105</v>
      </c>
      <c r="C14" s="191" t="s">
        <v>106</v>
      </c>
      <c r="D14" s="164" t="s">
        <v>95</v>
      </c>
      <c r="E14" s="168">
        <v>1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4">
        <v>0</v>
      </c>
      <c r="O14" s="164">
        <f>ROUND(E14*N14,5)</f>
        <v>0</v>
      </c>
      <c r="P14" s="164">
        <v>0</v>
      </c>
      <c r="Q14" s="164">
        <f>ROUND(E14*P14,5)</f>
        <v>0</v>
      </c>
      <c r="R14" s="164"/>
      <c r="S14" s="164"/>
      <c r="T14" s="165">
        <v>0</v>
      </c>
      <c r="U14" s="164">
        <f>ROUND(E14*T14,2)</f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96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62" t="s">
        <v>107</v>
      </c>
      <c r="C15" s="191" t="s">
        <v>108</v>
      </c>
      <c r="D15" s="164" t="s">
        <v>95</v>
      </c>
      <c r="E15" s="168">
        <v>1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4">
        <v>0</v>
      </c>
      <c r="O15" s="164">
        <f>ROUND(E15*N15,5)</f>
        <v>0</v>
      </c>
      <c r="P15" s="164">
        <v>0</v>
      </c>
      <c r="Q15" s="164">
        <f>ROUND(E15*P15,5)</f>
        <v>0</v>
      </c>
      <c r="R15" s="164"/>
      <c r="S15" s="164"/>
      <c r="T15" s="165">
        <v>0</v>
      </c>
      <c r="U15" s="164">
        <f>ROUND(E15*T15,2)</f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96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/>
      <c r="B16" s="162"/>
      <c r="C16" s="250" t="s">
        <v>109</v>
      </c>
      <c r="D16" s="251"/>
      <c r="E16" s="252"/>
      <c r="F16" s="253"/>
      <c r="G16" s="254"/>
      <c r="H16" s="171"/>
      <c r="I16" s="171"/>
      <c r="J16" s="171"/>
      <c r="K16" s="171"/>
      <c r="L16" s="171"/>
      <c r="M16" s="171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102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7" t="str">
        <f>C16</f>
        <v>Dopravní opatření při provádění prací v sousedství stávající silnice, případně na ní. Napojení sídliště vozovkou, chodník, protlaky, inženýrské sítě v souběhu</v>
      </c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7</v>
      </c>
      <c r="B17" s="162" t="s">
        <v>110</v>
      </c>
      <c r="C17" s="191" t="s">
        <v>111</v>
      </c>
      <c r="D17" s="164" t="s">
        <v>95</v>
      </c>
      <c r="E17" s="168">
        <v>1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0</v>
      </c>
      <c r="U17" s="164">
        <f>ROUND(E17*T17,2)</f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96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/>
      <c r="B18" s="162"/>
      <c r="C18" s="250" t="s">
        <v>112</v>
      </c>
      <c r="D18" s="251"/>
      <c r="E18" s="252"/>
      <c r="F18" s="253"/>
      <c r="G18" s="254"/>
      <c r="H18" s="171"/>
      <c r="I18" s="171"/>
      <c r="J18" s="171"/>
      <c r="K18" s="171"/>
      <c r="L18" s="171"/>
      <c r="M18" s="171"/>
      <c r="N18" s="164"/>
      <c r="O18" s="164"/>
      <c r="P18" s="164"/>
      <c r="Q18" s="164"/>
      <c r="R18" s="164"/>
      <c r="S18" s="164"/>
      <c r="T18" s="165"/>
      <c r="U18" s="164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102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7" t="str">
        <f>C18</f>
        <v>Geodetické zaměření podzemních inženýrských sítí</v>
      </c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8</v>
      </c>
      <c r="B19" s="162" t="s">
        <v>113</v>
      </c>
      <c r="C19" s="191" t="s">
        <v>114</v>
      </c>
      <c r="D19" s="164" t="s">
        <v>95</v>
      </c>
      <c r="E19" s="168">
        <v>1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4">
        <v>0</v>
      </c>
      <c r="O19" s="164">
        <f>ROUND(E19*N19,5)</f>
        <v>0</v>
      </c>
      <c r="P19" s="164">
        <v>0</v>
      </c>
      <c r="Q19" s="164">
        <f>ROUND(E19*P19,5)</f>
        <v>0</v>
      </c>
      <c r="R19" s="164"/>
      <c r="S19" s="164"/>
      <c r="T19" s="165">
        <v>0</v>
      </c>
      <c r="U19" s="164">
        <f>ROUND(E19*T19,2)</f>
        <v>0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96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9</v>
      </c>
      <c r="B20" s="162" t="s">
        <v>115</v>
      </c>
      <c r="C20" s="191" t="s">
        <v>116</v>
      </c>
      <c r="D20" s="164" t="s">
        <v>95</v>
      </c>
      <c r="E20" s="168">
        <v>1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64">
        <v>0</v>
      </c>
      <c r="O20" s="164">
        <f>ROUND(E20*N20,5)</f>
        <v>0</v>
      </c>
      <c r="P20" s="164">
        <v>0</v>
      </c>
      <c r="Q20" s="164">
        <f>ROUND(E20*P20,5)</f>
        <v>0</v>
      </c>
      <c r="R20" s="164"/>
      <c r="S20" s="164"/>
      <c r="T20" s="165">
        <v>0</v>
      </c>
      <c r="U20" s="164">
        <f>ROUND(E20*T20,2)</f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96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x14ac:dyDescent="0.2">
      <c r="A21" s="156" t="s">
        <v>91</v>
      </c>
      <c r="B21" s="163" t="s">
        <v>55</v>
      </c>
      <c r="C21" s="192" t="s">
        <v>56</v>
      </c>
      <c r="D21" s="166"/>
      <c r="E21" s="169"/>
      <c r="F21" s="172"/>
      <c r="G21" s="172">
        <f>SUMIF(AE22:AE22,"&lt;&gt;NOR",G22:G22)</f>
        <v>0</v>
      </c>
      <c r="H21" s="172"/>
      <c r="I21" s="172">
        <f>SUM(I22:I22)</f>
        <v>0</v>
      </c>
      <c r="J21" s="172"/>
      <c r="K21" s="172">
        <f>SUM(K22:K22)</f>
        <v>0</v>
      </c>
      <c r="L21" s="172"/>
      <c r="M21" s="172">
        <f>SUM(M22:M22)</f>
        <v>0</v>
      </c>
      <c r="N21" s="166"/>
      <c r="O21" s="166">
        <f>SUM(O22:O22)</f>
        <v>0</v>
      </c>
      <c r="P21" s="166"/>
      <c r="Q21" s="166">
        <f>SUM(Q22:Q22)</f>
        <v>0</v>
      </c>
      <c r="R21" s="166"/>
      <c r="S21" s="166"/>
      <c r="T21" s="167"/>
      <c r="U21" s="166">
        <f>SUM(U22:U22)</f>
        <v>0</v>
      </c>
      <c r="AE21" t="s">
        <v>92</v>
      </c>
    </row>
    <row r="22" spans="1:60" outlineLevel="1" x14ac:dyDescent="0.2">
      <c r="A22" s="155">
        <v>10</v>
      </c>
      <c r="B22" s="162" t="s">
        <v>117</v>
      </c>
      <c r="C22" s="191" t="s">
        <v>118</v>
      </c>
      <c r="D22" s="164" t="s">
        <v>119</v>
      </c>
      <c r="E22" s="168">
        <v>1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4">
        <v>0</v>
      </c>
      <c r="O22" s="164">
        <f>ROUND(E22*N22,5)</f>
        <v>0</v>
      </c>
      <c r="P22" s="164">
        <v>0</v>
      </c>
      <c r="Q22" s="164">
        <f>ROUND(E22*P22,5)</f>
        <v>0</v>
      </c>
      <c r="R22" s="164"/>
      <c r="S22" s="164"/>
      <c r="T22" s="165">
        <v>0</v>
      </c>
      <c r="U22" s="164">
        <f>ROUND(E22*T22,2)</f>
        <v>0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96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x14ac:dyDescent="0.2">
      <c r="A23" s="156" t="s">
        <v>91</v>
      </c>
      <c r="B23" s="163" t="s">
        <v>57</v>
      </c>
      <c r="C23" s="192" t="s">
        <v>58</v>
      </c>
      <c r="D23" s="166"/>
      <c r="E23" s="169"/>
      <c r="F23" s="172"/>
      <c r="G23" s="172">
        <f>SUMIF(AE24:AE24,"&lt;&gt;NOR",G24:G24)</f>
        <v>0</v>
      </c>
      <c r="H23" s="172"/>
      <c r="I23" s="172">
        <f>SUM(I24:I24)</f>
        <v>0</v>
      </c>
      <c r="J23" s="172"/>
      <c r="K23" s="172">
        <f>SUM(K24:K24)</f>
        <v>0</v>
      </c>
      <c r="L23" s="172"/>
      <c r="M23" s="172">
        <f>SUM(M24:M24)</f>
        <v>0</v>
      </c>
      <c r="N23" s="166"/>
      <c r="O23" s="166">
        <f>SUM(O24:O24)</f>
        <v>0</v>
      </c>
      <c r="P23" s="166"/>
      <c r="Q23" s="166">
        <f>SUM(Q24:Q24)</f>
        <v>0</v>
      </c>
      <c r="R23" s="166"/>
      <c r="S23" s="166"/>
      <c r="T23" s="167"/>
      <c r="U23" s="166">
        <f>SUM(U24:U24)</f>
        <v>0</v>
      </c>
      <c r="AE23" t="s">
        <v>92</v>
      </c>
    </row>
    <row r="24" spans="1:60" outlineLevel="1" x14ac:dyDescent="0.2">
      <c r="A24" s="155">
        <v>11</v>
      </c>
      <c r="B24" s="162" t="s">
        <v>57</v>
      </c>
      <c r="C24" s="191" t="s">
        <v>118</v>
      </c>
      <c r="D24" s="164" t="s">
        <v>119</v>
      </c>
      <c r="E24" s="168">
        <v>1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4">
        <v>0</v>
      </c>
      <c r="O24" s="164">
        <f>ROUND(E24*N24,5)</f>
        <v>0</v>
      </c>
      <c r="P24" s="164">
        <v>0</v>
      </c>
      <c r="Q24" s="164">
        <f>ROUND(E24*P24,5)</f>
        <v>0</v>
      </c>
      <c r="R24" s="164"/>
      <c r="S24" s="164"/>
      <c r="T24" s="165">
        <v>0</v>
      </c>
      <c r="U24" s="164">
        <f>ROUND(E24*T24,2)</f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96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x14ac:dyDescent="0.2">
      <c r="A25" s="156" t="s">
        <v>91</v>
      </c>
      <c r="B25" s="163" t="s">
        <v>59</v>
      </c>
      <c r="C25" s="192" t="s">
        <v>60</v>
      </c>
      <c r="D25" s="166"/>
      <c r="E25" s="169"/>
      <c r="F25" s="172"/>
      <c r="G25" s="172">
        <f>SUMIF(AE26:AE26,"&lt;&gt;NOR",G26:G26)</f>
        <v>0</v>
      </c>
      <c r="H25" s="172"/>
      <c r="I25" s="172">
        <f>SUM(I26:I26)</f>
        <v>0</v>
      </c>
      <c r="J25" s="172"/>
      <c r="K25" s="172">
        <f>SUM(K26:K26)</f>
        <v>0</v>
      </c>
      <c r="L25" s="172"/>
      <c r="M25" s="172">
        <f>SUM(M26:M26)</f>
        <v>0</v>
      </c>
      <c r="N25" s="166"/>
      <c r="O25" s="166">
        <f>SUM(O26:O26)</f>
        <v>0</v>
      </c>
      <c r="P25" s="166"/>
      <c r="Q25" s="166">
        <f>SUM(Q26:Q26)</f>
        <v>0</v>
      </c>
      <c r="R25" s="166"/>
      <c r="S25" s="166"/>
      <c r="T25" s="167"/>
      <c r="U25" s="166">
        <f>SUM(U26:U26)</f>
        <v>0</v>
      </c>
      <c r="AE25" t="s">
        <v>92</v>
      </c>
    </row>
    <row r="26" spans="1:60" outlineLevel="1" x14ac:dyDescent="0.2">
      <c r="A26" s="155">
        <v>12</v>
      </c>
      <c r="B26" s="162" t="s">
        <v>59</v>
      </c>
      <c r="C26" s="191" t="s">
        <v>118</v>
      </c>
      <c r="D26" s="164" t="s">
        <v>119</v>
      </c>
      <c r="E26" s="168">
        <v>1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4">
        <v>0</v>
      </c>
      <c r="O26" s="164">
        <f>ROUND(E26*N26,5)</f>
        <v>0</v>
      </c>
      <c r="P26" s="164">
        <v>0</v>
      </c>
      <c r="Q26" s="164">
        <f>ROUND(E26*P26,5)</f>
        <v>0</v>
      </c>
      <c r="R26" s="164"/>
      <c r="S26" s="164"/>
      <c r="T26" s="165">
        <v>0</v>
      </c>
      <c r="U26" s="164">
        <f>ROUND(E26*T26,2)</f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96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56" t="s">
        <v>91</v>
      </c>
      <c r="B27" s="163" t="s">
        <v>61</v>
      </c>
      <c r="C27" s="192" t="s">
        <v>62</v>
      </c>
      <c r="D27" s="166"/>
      <c r="E27" s="169"/>
      <c r="F27" s="172"/>
      <c r="G27" s="172">
        <f>SUMIF(AE28:AE28,"&lt;&gt;NOR",G28:G28)</f>
        <v>0</v>
      </c>
      <c r="H27" s="172"/>
      <c r="I27" s="172">
        <f>SUM(I28:I28)</f>
        <v>0</v>
      </c>
      <c r="J27" s="172"/>
      <c r="K27" s="172">
        <f>SUM(K28:K28)</f>
        <v>0</v>
      </c>
      <c r="L27" s="172"/>
      <c r="M27" s="172">
        <f>SUM(M28:M28)</f>
        <v>0</v>
      </c>
      <c r="N27" s="166"/>
      <c r="O27" s="166">
        <f>SUM(O28:O28)</f>
        <v>0</v>
      </c>
      <c r="P27" s="166"/>
      <c r="Q27" s="166">
        <f>SUM(Q28:Q28)</f>
        <v>0</v>
      </c>
      <c r="R27" s="166"/>
      <c r="S27" s="166"/>
      <c r="T27" s="167"/>
      <c r="U27" s="166">
        <f>SUM(U28:U28)</f>
        <v>0</v>
      </c>
      <c r="AE27" t="s">
        <v>92</v>
      </c>
    </row>
    <row r="28" spans="1:60" outlineLevel="1" x14ac:dyDescent="0.2">
      <c r="A28" s="155">
        <v>13</v>
      </c>
      <c r="B28" s="162" t="s">
        <v>61</v>
      </c>
      <c r="C28" s="191" t="s">
        <v>118</v>
      </c>
      <c r="D28" s="164" t="s">
        <v>119</v>
      </c>
      <c r="E28" s="168">
        <v>1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0</v>
      </c>
      <c r="U28" s="164">
        <f>ROUND(E28*T28,2)</f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96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x14ac:dyDescent="0.2">
      <c r="A29" s="156" t="s">
        <v>91</v>
      </c>
      <c r="B29" s="163" t="s">
        <v>63</v>
      </c>
      <c r="C29" s="192" t="s">
        <v>64</v>
      </c>
      <c r="D29" s="166"/>
      <c r="E29" s="169"/>
      <c r="F29" s="172"/>
      <c r="G29" s="172">
        <f>SUMIF(AE30:AE30,"&lt;&gt;NOR",G30:G30)</f>
        <v>0</v>
      </c>
      <c r="H29" s="172"/>
      <c r="I29" s="172">
        <f>SUM(I30:I30)</f>
        <v>0</v>
      </c>
      <c r="J29" s="172"/>
      <c r="K29" s="172">
        <f>SUM(K30:K30)</f>
        <v>0</v>
      </c>
      <c r="L29" s="172"/>
      <c r="M29" s="172">
        <f>SUM(M30:M30)</f>
        <v>0</v>
      </c>
      <c r="N29" s="166"/>
      <c r="O29" s="166">
        <f>SUM(O30:O30)</f>
        <v>0</v>
      </c>
      <c r="P29" s="166"/>
      <c r="Q29" s="166">
        <f>SUM(Q30:Q30)</f>
        <v>0</v>
      </c>
      <c r="R29" s="166"/>
      <c r="S29" s="166"/>
      <c r="T29" s="167"/>
      <c r="U29" s="166">
        <f>SUM(U30:U30)</f>
        <v>0</v>
      </c>
      <c r="AE29" t="s">
        <v>92</v>
      </c>
    </row>
    <row r="30" spans="1:60" outlineLevel="1" x14ac:dyDescent="0.2">
      <c r="A30" s="180">
        <v>14</v>
      </c>
      <c r="B30" s="181" t="s">
        <v>63</v>
      </c>
      <c r="C30" s="193" t="s">
        <v>118</v>
      </c>
      <c r="D30" s="182" t="s">
        <v>119</v>
      </c>
      <c r="E30" s="183">
        <v>1</v>
      </c>
      <c r="F30" s="184"/>
      <c r="G30" s="185">
        <f>ROUND(E30*F30,2)</f>
        <v>0</v>
      </c>
      <c r="H30" s="184"/>
      <c r="I30" s="185">
        <f>ROUND(E30*H30,2)</f>
        <v>0</v>
      </c>
      <c r="J30" s="184"/>
      <c r="K30" s="185">
        <f>ROUND(E30*J30,2)</f>
        <v>0</v>
      </c>
      <c r="L30" s="185">
        <v>21</v>
      </c>
      <c r="M30" s="185">
        <f>G30*(1+L30/100)</f>
        <v>0</v>
      </c>
      <c r="N30" s="182">
        <v>0</v>
      </c>
      <c r="O30" s="182">
        <f>ROUND(E30*N30,5)</f>
        <v>0</v>
      </c>
      <c r="P30" s="182">
        <v>0</v>
      </c>
      <c r="Q30" s="182">
        <f>ROUND(E30*P30,5)</f>
        <v>0</v>
      </c>
      <c r="R30" s="182"/>
      <c r="S30" s="182"/>
      <c r="T30" s="186">
        <v>0</v>
      </c>
      <c r="U30" s="182">
        <f>ROUND(E30*T30,2)</f>
        <v>0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96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x14ac:dyDescent="0.2">
      <c r="A31" s="6"/>
      <c r="B31" s="7" t="s">
        <v>120</v>
      </c>
      <c r="C31" s="194" t="s">
        <v>120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A32" s="187"/>
      <c r="B32" s="188">
        <v>26</v>
      </c>
      <c r="C32" s="195" t="s">
        <v>120</v>
      </c>
      <c r="D32" s="189"/>
      <c r="E32" s="189"/>
      <c r="F32" s="189"/>
      <c r="G32" s="190">
        <f>G8+G21+G23+G25+G27+G29</f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f>SUMIF(L7:L30,AC31,G7:G30)</f>
        <v>0</v>
      </c>
      <c r="AD32">
        <f>SUMIF(L7:L30,AD31,G7:G30)</f>
        <v>0</v>
      </c>
      <c r="AE32" t="s">
        <v>121</v>
      </c>
    </row>
    <row r="33" spans="1:31" x14ac:dyDescent="0.2">
      <c r="A33" s="6"/>
      <c r="B33" s="7" t="s">
        <v>120</v>
      </c>
      <c r="C33" s="194" t="s">
        <v>120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120</v>
      </c>
      <c r="C34" s="194" t="s">
        <v>120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5">
        <v>33</v>
      </c>
      <c r="B35" s="255"/>
      <c r="C35" s="25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7"/>
      <c r="B36" s="258"/>
      <c r="C36" s="259"/>
      <c r="D36" s="258"/>
      <c r="E36" s="258"/>
      <c r="F36" s="258"/>
      <c r="G36" s="260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E36" t="s">
        <v>122</v>
      </c>
    </row>
    <row r="37" spans="1:31" x14ac:dyDescent="0.2">
      <c r="A37" s="261"/>
      <c r="B37" s="262"/>
      <c r="C37" s="263"/>
      <c r="D37" s="262"/>
      <c r="E37" s="262"/>
      <c r="F37" s="262"/>
      <c r="G37" s="26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61"/>
      <c r="B38" s="262"/>
      <c r="C38" s="263"/>
      <c r="D38" s="262"/>
      <c r="E38" s="262"/>
      <c r="F38" s="262"/>
      <c r="G38" s="264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61"/>
      <c r="B39" s="262"/>
      <c r="C39" s="263"/>
      <c r="D39" s="262"/>
      <c r="E39" s="262"/>
      <c r="F39" s="262"/>
      <c r="G39" s="26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65"/>
      <c r="B40" s="266"/>
      <c r="C40" s="267"/>
      <c r="D40" s="266"/>
      <c r="E40" s="266"/>
      <c r="F40" s="266"/>
      <c r="G40" s="26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6"/>
      <c r="B41" s="7" t="s">
        <v>120</v>
      </c>
      <c r="C41" s="194" t="s">
        <v>120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C42" s="196"/>
      <c r="AE42" t="s">
        <v>123</v>
      </c>
    </row>
  </sheetData>
  <sheetProtection password="CB51" sheet="1" objects="1" scenarios="1" selectLockedCells="1"/>
  <mergeCells count="9">
    <mergeCell ref="C18:G18"/>
    <mergeCell ref="A35:C35"/>
    <mergeCell ref="A36:G40"/>
    <mergeCell ref="A1:G1"/>
    <mergeCell ref="C2:G2"/>
    <mergeCell ref="C3:G3"/>
    <mergeCell ref="C4:G4"/>
    <mergeCell ref="C12:G12"/>
    <mergeCell ref="C16:G1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Šťastný Martin Bc.</cp:lastModifiedBy>
  <cp:lastPrinted>2014-02-28T09:52:57Z</cp:lastPrinted>
  <dcterms:created xsi:type="dcterms:W3CDTF">2009-04-08T07:15:50Z</dcterms:created>
  <dcterms:modified xsi:type="dcterms:W3CDTF">2020-11-02T09:28:33Z</dcterms:modified>
</cp:coreProperties>
</file>